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3_n\Desktop\САЙТ\Питание\Лагерь\ежеднев без полд 12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E10" i="1"/>
  <c r="F10" i="1"/>
  <c r="G10" i="1"/>
  <c r="D12" i="1"/>
  <c r="F12" i="1"/>
  <c r="D14" i="1"/>
  <c r="D15" i="1"/>
  <c r="B16" i="1"/>
  <c r="D16" i="1"/>
  <c r="E16" i="1"/>
  <c r="F16" i="1"/>
  <c r="G16" i="1"/>
  <c r="D17" i="1"/>
  <c r="G17" i="1"/>
  <c r="D19" i="1"/>
  <c r="F19" i="1"/>
  <c r="G19" i="1"/>
  <c r="D20" i="1"/>
  <c r="E20" i="1"/>
  <c r="F20" i="1"/>
  <c r="G20" i="1"/>
  <c r="D22" i="1"/>
  <c r="E22" i="1"/>
  <c r="F22" i="1"/>
  <c r="G22" i="1"/>
  <c r="D23" i="1"/>
  <c r="E23" i="1"/>
  <c r="F23" i="1"/>
  <c r="G23" i="1"/>
</calcChain>
</file>

<file path=xl/sharedStrings.xml><?xml version="1.0" encoding="utf-8"?>
<sst xmlns="http://schemas.openxmlformats.org/spreadsheetml/2006/main" count="32" uniqueCount="30">
  <si>
    <t>ООО "Большая Перемена Нск"</t>
  </si>
  <si>
    <t>Утверждено</t>
  </si>
  <si>
    <t>Генеральный директор __________ Даниленко Е.Е.</t>
  </si>
  <si>
    <t>Меню</t>
  </si>
  <si>
    <t>День №12</t>
  </si>
  <si>
    <t>Для детей с 12 лет и старше</t>
  </si>
  <si>
    <t>Пищевые вещестава, г.</t>
  </si>
  <si>
    <t>Наименование блюд</t>
  </si>
  <si>
    <t>Выход, г.</t>
  </si>
  <si>
    <t>Цена, руб.</t>
  </si>
  <si>
    <t>Калорийность, ккал.</t>
  </si>
  <si>
    <t>Белки</t>
  </si>
  <si>
    <t>Жиры</t>
  </si>
  <si>
    <t>Угле- воды</t>
  </si>
  <si>
    <t>Комплекс  Завтрак</t>
  </si>
  <si>
    <t xml:space="preserve">Каша "Дружба" </t>
  </si>
  <si>
    <t>Фрукты свежие (Яблоки)</t>
  </si>
  <si>
    <t xml:space="preserve">Сыр твердый (порциями) </t>
  </si>
  <si>
    <t xml:space="preserve">Чай с лимоном </t>
  </si>
  <si>
    <t xml:space="preserve">Хлеб пшеничный </t>
  </si>
  <si>
    <t xml:space="preserve">Хлеб ржано-пшеничный </t>
  </si>
  <si>
    <t>Комплекс  Обед</t>
  </si>
  <si>
    <t xml:space="preserve">Салат из свежих огурцов </t>
  </si>
  <si>
    <t xml:space="preserve">Суп  картофельный с клецками </t>
  </si>
  <si>
    <t>Тефтели рыбные с соусом красным 70/30</t>
  </si>
  <si>
    <t xml:space="preserve">Макаронные изд. отварные  </t>
  </si>
  <si>
    <t>Напиток из шиповника</t>
  </si>
  <si>
    <t>Согласовано Начальник лагеря: Кукушкина Е. С.</t>
  </si>
  <si>
    <t>Заведующая столовой: Цыганкова Н. С.</t>
  </si>
  <si>
    <t>16.06.2025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</si>
</sst>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&quot; руб.&quot;"/>
    <numFmt numFmtId="175" formatCode="0.0"/>
  </numFmts>
  <fonts count="8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/>
    </xf>
    <xf numFmtId="174" fontId="5" fillId="2" borderId="3" xfId="0" applyNumberFormat="1" applyFont="1" applyFill="1" applyBorder="1" applyAlignment="1">
      <alignment horizontal="right"/>
    </xf>
    <xf numFmtId="175" fontId="5" fillId="2" borderId="3" xfId="0" applyNumberFormat="1" applyFont="1" applyFill="1" applyBorder="1" applyAlignment="1">
      <alignment horizontal="right" vertical="top"/>
    </xf>
    <xf numFmtId="174" fontId="6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7" fillId="0" borderId="5" xfId="0" applyFont="1" applyBorder="1" applyAlignment="1">
      <alignment horizontal="left" vertical="center"/>
    </xf>
    <xf numFmtId="175" fontId="7" fillId="0" borderId="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A6" sqref="A6"/>
    </sheetView>
  </sheetViews>
  <sheetFormatPr defaultColWidth="10.33203125" defaultRowHeight="11.25" x14ac:dyDescent="0.2"/>
  <cols>
    <col min="1" max="1" width="60.5" style="1" customWidth="1"/>
    <col min="2" max="3" width="20.33203125" style="1" customWidth="1"/>
    <col min="4" max="4" width="19" style="1" customWidth="1"/>
    <col min="5" max="16384" width="10.33203125" style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25.5" x14ac:dyDescent="0.35">
      <c r="A4" s="14" t="s">
        <v>3</v>
      </c>
      <c r="B4" s="14"/>
      <c r="C4" s="14"/>
      <c r="D4" s="14"/>
      <c r="E4" s="14"/>
      <c r="F4" s="14"/>
      <c r="G4" s="14"/>
    </row>
    <row r="5" spans="1:7" ht="15.75" x14ac:dyDescent="0.25">
      <c r="A5" s="2"/>
      <c r="B5" s="2"/>
      <c r="G5" s="3"/>
    </row>
    <row r="6" spans="1:7" ht="15.75" x14ac:dyDescent="0.25">
      <c r="A6" s="2" t="s">
        <v>29</v>
      </c>
      <c r="G6" s="3" t="s">
        <v>4</v>
      </c>
    </row>
    <row r="7" spans="1:7" ht="15.75" x14ac:dyDescent="0.25">
      <c r="A7" s="4" t="s">
        <v>5</v>
      </c>
      <c r="G7" s="3" t="s">
        <v>6</v>
      </c>
    </row>
    <row r="8" spans="1:7" ht="28.5" x14ac:dyDescent="0.2">
      <c r="A8" s="5" t="s">
        <v>7</v>
      </c>
      <c r="B8" s="6" t="s">
        <v>8</v>
      </c>
      <c r="C8" s="7" t="s">
        <v>9</v>
      </c>
      <c r="D8" s="7" t="s">
        <v>10</v>
      </c>
      <c r="E8" s="6" t="s">
        <v>11</v>
      </c>
      <c r="F8" s="7" t="s">
        <v>12</v>
      </c>
      <c r="G8" s="8" t="s">
        <v>13</v>
      </c>
    </row>
    <row r="9" spans="1:7" ht="14.25" x14ac:dyDescent="0.2">
      <c r="A9" s="9" t="s">
        <v>14</v>
      </c>
      <c r="B9" s="10">
        <f>B10+B11+B12+B13+B14+B15</f>
        <v>725</v>
      </c>
      <c r="C9" s="11">
        <v>88.86</v>
      </c>
      <c r="D9" s="12">
        <f>D10+D11+D12+D13+D14+D15</f>
        <v>790.00000000000011</v>
      </c>
      <c r="E9" s="12">
        <f>E10+E11+E12+E13+E14+E15</f>
        <v>17.401307189542482</v>
      </c>
      <c r="F9" s="12">
        <f>F10+F11+F12+F13+F14+F15</f>
        <v>17.79673202614379</v>
      </c>
      <c r="G9" s="12">
        <f>G10+G11+G12+G13+G14+G15</f>
        <v>106.44379084967321</v>
      </c>
    </row>
    <row r="10" spans="1:7" ht="15" x14ac:dyDescent="0.25">
      <c r="A10" s="15" t="s">
        <v>15</v>
      </c>
      <c r="B10" s="16">
        <v>205</v>
      </c>
      <c r="C10" s="13"/>
      <c r="D10" s="16">
        <v>291.60000000000002</v>
      </c>
      <c r="E10" s="16">
        <f>4.9*203/153</f>
        <v>6.5013071895424837</v>
      </c>
      <c r="F10" s="16">
        <f>10.7*203/153</f>
        <v>14.19673202614379</v>
      </c>
      <c r="G10" s="16">
        <f>18.8*203/153</f>
        <v>24.943790849673203</v>
      </c>
    </row>
    <row r="11" spans="1:7" ht="15" x14ac:dyDescent="0.25">
      <c r="A11" s="15" t="s">
        <v>16</v>
      </c>
      <c r="B11" s="16">
        <v>200</v>
      </c>
      <c r="C11" s="13"/>
      <c r="D11" s="16">
        <v>93.5</v>
      </c>
      <c r="E11" s="16">
        <v>0</v>
      </c>
      <c r="F11" s="16">
        <v>0</v>
      </c>
      <c r="G11" s="16">
        <v>14.7</v>
      </c>
    </row>
    <row r="12" spans="1:7" ht="15" x14ac:dyDescent="0.25">
      <c r="A12" s="15" t="s">
        <v>17</v>
      </c>
      <c r="B12" s="16">
        <v>20</v>
      </c>
      <c r="C12" s="13"/>
      <c r="D12" s="16">
        <f>94.3</f>
        <v>94.3</v>
      </c>
      <c r="E12" s="16">
        <v>3.7</v>
      </c>
      <c r="F12" s="16">
        <f>2.6</f>
        <v>2.6</v>
      </c>
      <c r="G12" s="16">
        <v>0</v>
      </c>
    </row>
    <row r="13" spans="1:7" ht="15" x14ac:dyDescent="0.25">
      <c r="A13" s="15" t="s">
        <v>18</v>
      </c>
      <c r="B13" s="16">
        <v>200</v>
      </c>
      <c r="C13" s="13"/>
      <c r="D13" s="16">
        <v>61</v>
      </c>
      <c r="E13" s="16">
        <v>0.1</v>
      </c>
      <c r="F13" s="16">
        <v>0</v>
      </c>
      <c r="G13" s="16">
        <v>25.2</v>
      </c>
    </row>
    <row r="14" spans="1:7" ht="15" x14ac:dyDescent="0.25">
      <c r="A14" s="15" t="s">
        <v>19</v>
      </c>
      <c r="B14" s="16">
        <v>50</v>
      </c>
      <c r="C14" s="13"/>
      <c r="D14" s="16">
        <f>117.5*60/50</f>
        <v>141</v>
      </c>
      <c r="E14" s="16">
        <v>3.8</v>
      </c>
      <c r="F14" s="16">
        <v>0.4</v>
      </c>
      <c r="G14" s="16">
        <v>24.6</v>
      </c>
    </row>
    <row r="15" spans="1:7" ht="12.75" x14ac:dyDescent="0.2">
      <c r="A15" s="15" t="s">
        <v>20</v>
      </c>
      <c r="B15" s="16">
        <v>50</v>
      </c>
      <c r="D15" s="16">
        <f>90.5*60/50</f>
        <v>108.6</v>
      </c>
      <c r="E15" s="16">
        <v>3.3</v>
      </c>
      <c r="F15" s="16">
        <v>0.6</v>
      </c>
      <c r="G15" s="16">
        <v>17</v>
      </c>
    </row>
    <row r="16" spans="1:7" ht="14.25" x14ac:dyDescent="0.2">
      <c r="A16" s="9" t="s">
        <v>21</v>
      </c>
      <c r="B16" s="10">
        <f>B17+B18+B19+B20+B21+B22+B23</f>
        <v>950</v>
      </c>
      <c r="C16" s="11">
        <v>151.13999999999999</v>
      </c>
      <c r="D16" s="12">
        <f>D17+D18+D19+D20+D21+D22+D23</f>
        <v>1024.2550000000001</v>
      </c>
      <c r="E16" s="12">
        <f>E17+E18+E19+E20+E21+E22+E23</f>
        <v>34.65</v>
      </c>
      <c r="F16" s="12">
        <f>F17+F18+F19+F20+F21+F22+F23</f>
        <v>35.425000000000004</v>
      </c>
      <c r="G16" s="12">
        <f>G17+G18+G19+G20+G21+G22+G23</f>
        <v>138.51666666666665</v>
      </c>
    </row>
    <row r="17" spans="1:7" ht="15" x14ac:dyDescent="0.25">
      <c r="A17" s="15" t="s">
        <v>22</v>
      </c>
      <c r="B17" s="16">
        <v>100</v>
      </c>
      <c r="C17" s="13"/>
      <c r="D17" s="16">
        <f>60.6*100/60</f>
        <v>101</v>
      </c>
      <c r="E17" s="16">
        <v>0</v>
      </c>
      <c r="F17" s="16">
        <v>10.7</v>
      </c>
      <c r="G17" s="16">
        <f>0.6*100/60</f>
        <v>1</v>
      </c>
    </row>
    <row r="18" spans="1:7" ht="15" x14ac:dyDescent="0.25">
      <c r="A18" s="15" t="s">
        <v>23</v>
      </c>
      <c r="B18" s="16">
        <v>250</v>
      </c>
      <c r="C18" s="13"/>
      <c r="D18" s="16">
        <v>163</v>
      </c>
      <c r="E18" s="16">
        <v>3.2</v>
      </c>
      <c r="F18" s="16">
        <v>4.5999999999999996</v>
      </c>
      <c r="G18" s="16">
        <v>18.7</v>
      </c>
    </row>
    <row r="19" spans="1:7" ht="15" x14ac:dyDescent="0.25">
      <c r="A19" s="15" t="s">
        <v>24</v>
      </c>
      <c r="B19" s="16">
        <v>100</v>
      </c>
      <c r="C19" s="13"/>
      <c r="D19" s="16">
        <f>228.9*130/120</f>
        <v>247.97499999999999</v>
      </c>
      <c r="E19" s="16">
        <v>16.899999999999999</v>
      </c>
      <c r="F19" s="16">
        <f>8.7*130/120</f>
        <v>9.4250000000000007</v>
      </c>
      <c r="G19" s="16">
        <f>10.6*130/120</f>
        <v>11.483333333333333</v>
      </c>
    </row>
    <row r="20" spans="1:7" ht="15" x14ac:dyDescent="0.25">
      <c r="A20" s="15" t="s">
        <v>25</v>
      </c>
      <c r="B20" s="16">
        <v>180</v>
      </c>
      <c r="C20" s="13"/>
      <c r="D20" s="16">
        <f>144.9*180/150</f>
        <v>173.88</v>
      </c>
      <c r="E20" s="16">
        <f>5.5*180/150</f>
        <v>6.6</v>
      </c>
      <c r="F20" s="16">
        <f>8*180/150</f>
        <v>9.6</v>
      </c>
      <c r="G20" s="16">
        <f>29*180/150</f>
        <v>34.799999999999997</v>
      </c>
    </row>
    <row r="21" spans="1:7" ht="15" x14ac:dyDescent="0.25">
      <c r="A21" s="15" t="s">
        <v>26</v>
      </c>
      <c r="B21" s="16">
        <v>200</v>
      </c>
      <c r="C21" s="13"/>
      <c r="D21" s="16">
        <v>94.2</v>
      </c>
      <c r="E21" s="16">
        <v>0.3</v>
      </c>
      <c r="F21" s="16">
        <v>0</v>
      </c>
      <c r="G21" s="16">
        <v>28.1</v>
      </c>
    </row>
    <row r="22" spans="1:7" ht="15" x14ac:dyDescent="0.25">
      <c r="A22" s="15" t="s">
        <v>19</v>
      </c>
      <c r="B22" s="16">
        <v>60</v>
      </c>
      <c r="C22" s="13"/>
      <c r="D22" s="16">
        <f>117.5</f>
        <v>117.5</v>
      </c>
      <c r="E22" s="16">
        <f>3.8</f>
        <v>3.8</v>
      </c>
      <c r="F22" s="16">
        <f>0.4</f>
        <v>0.4</v>
      </c>
      <c r="G22" s="16">
        <f>24.6</f>
        <v>24.6</v>
      </c>
    </row>
    <row r="23" spans="1:7" ht="15" x14ac:dyDescent="0.25">
      <c r="A23" s="15" t="s">
        <v>20</v>
      </c>
      <c r="B23" s="16">
        <v>60</v>
      </c>
      <c r="C23" s="13"/>
      <c r="D23" s="16">
        <f>90.5*70/50</f>
        <v>126.7</v>
      </c>
      <c r="E23" s="16">
        <f>3.3*70/60</f>
        <v>3.85</v>
      </c>
      <c r="F23" s="16">
        <f>0.6*70/60</f>
        <v>0.7</v>
      </c>
      <c r="G23" s="16">
        <f>17*70/60</f>
        <v>19.833333333333332</v>
      </c>
    </row>
    <row r="27" spans="1:7" ht="15.75" x14ac:dyDescent="0.25">
      <c r="A27" s="2" t="s">
        <v>27</v>
      </c>
      <c r="B27" s="2"/>
      <c r="C27" s="2"/>
      <c r="D27" s="2"/>
    </row>
    <row r="28" spans="1:7" ht="15.75" x14ac:dyDescent="0.25">
      <c r="A28" s="2"/>
      <c r="B28" s="2"/>
      <c r="C28" s="2"/>
      <c r="D28" s="2"/>
    </row>
    <row r="29" spans="1:7" ht="15.75" x14ac:dyDescent="0.25">
      <c r="A29" s="2" t="s">
        <v>28</v>
      </c>
      <c r="B29" s="2"/>
      <c r="C29" s="2"/>
      <c r="D29" s="2"/>
    </row>
  </sheetData>
  <pageMargins left="0.74803149606299213" right="0.74803149606299213" top="0.98425196850393704" bottom="0.98425196850393704" header="0.51181102362204722" footer="0.51181102362204722"/>
  <pageSetup paperSize="9" scale="7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School 53</cp:lastModifiedBy>
  <cp:lastPrinted>2022-05-30T03:33:02Z</cp:lastPrinted>
  <dcterms:created xsi:type="dcterms:W3CDTF">2022-05-29T09:51:13Z</dcterms:created>
  <dcterms:modified xsi:type="dcterms:W3CDTF">2025-06-08T15:32:45Z</dcterms:modified>
</cp:coreProperties>
</file>